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aidcgovtnz-my.sharepoint.com/personal/alison_diaz_waikatodc_govt_nz/Documents/"/>
    </mc:Choice>
  </mc:AlternateContent>
  <xr:revisionPtr revIDLastSave="459" documentId="8_{04310282-65FC-422D-89E3-E639F95FF612}" xr6:coauthVersionLast="47" xr6:coauthVersionMax="47" xr10:uidLastSave="{31E04A3F-7F4D-4718-87CF-8A595F40811D}"/>
  <bookViews>
    <workbookView xWindow="-120" yWindow="-120" windowWidth="28215" windowHeight="15840" activeTab="2" xr2:uid="{1EF84C4B-33E5-4EAD-BAC2-4B6BCDD971B0}"/>
  </bookViews>
  <sheets>
    <sheet name="Summary of AMPs" sheetId="1" r:id="rId1"/>
    <sheet name="Capex opex summary" sheetId="2" r:id="rId2"/>
    <sheet name="Staff requests" sheetId="3" r:id="rId3"/>
  </sheets>
  <definedNames>
    <definedName name="_xlnm.Print_Area" localSheetId="0">'Summary of AMPs'!$A$1:$K$27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1" l="1"/>
  <c r="D25" i="1"/>
  <c r="E25" i="1"/>
  <c r="F25" i="1"/>
  <c r="G25" i="1"/>
  <c r="H25" i="1"/>
  <c r="I25" i="1"/>
  <c r="J25" i="1"/>
  <c r="K25" i="1"/>
  <c r="B25" i="1"/>
  <c r="C14" i="1"/>
  <c r="D14" i="1"/>
  <c r="E14" i="1"/>
  <c r="F14" i="1"/>
  <c r="G14" i="1"/>
  <c r="H14" i="1"/>
  <c r="I14" i="1"/>
  <c r="J14" i="1"/>
  <c r="K14" i="1"/>
  <c r="F46" i="2"/>
  <c r="C22" i="2"/>
  <c r="C18" i="2"/>
  <c r="C19" i="2"/>
  <c r="C16" i="2"/>
  <c r="C15" i="2"/>
  <c r="C11" i="2"/>
  <c r="C9" i="2"/>
  <c r="C46" i="2" s="1"/>
  <c r="B14" i="1"/>
</calcChain>
</file>

<file path=xl/sharedStrings.xml><?xml version="1.0" encoding="utf-8"?>
<sst xmlns="http://schemas.openxmlformats.org/spreadsheetml/2006/main" count="353" uniqueCount="168">
  <si>
    <t>Funding requests</t>
  </si>
  <si>
    <t>Waste Management</t>
  </si>
  <si>
    <t>Strategic &amp; Spatial Planning</t>
  </si>
  <si>
    <t>Property and Community Facilities</t>
  </si>
  <si>
    <t>Community Safety</t>
  </si>
  <si>
    <t>Community resilience</t>
  </si>
  <si>
    <t>Customer experience</t>
  </si>
  <si>
    <t>Open Spaces</t>
  </si>
  <si>
    <t>Democracy</t>
  </si>
  <si>
    <t>Cultural partnerships</t>
  </si>
  <si>
    <t xml:space="preserve">Transport 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</si>
  <si>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</si>
  <si>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</si>
  <si>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</si>
  <si>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</si>
  <si>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</si>
  <si>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</si>
  <si>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</si>
  <si>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</si>
  <si>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</si>
  <si>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</si>
  <si>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</si>
  <si>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</si>
  <si>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</si>
  <si>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</si>
  <si>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</si>
  <si>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</si>
  <si>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</si>
  <si>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</si>
  <si>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</si>
  <si>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2033/34</t>
  </si>
  <si>
    <t>$000's</t>
  </si>
  <si>
    <t>TOTAL</t>
  </si>
  <si>
    <t>Activity</t>
  </si>
  <si>
    <t>Approx. funding split</t>
  </si>
  <si>
    <t>General Rate</t>
  </si>
  <si>
    <t>Targeted Rate</t>
  </si>
  <si>
    <t>Loan (includes deficit DC reserves)</t>
  </si>
  <si>
    <t>Replacement Funds</t>
  </si>
  <si>
    <t>Reserve and/or self-funding</t>
  </si>
  <si>
    <t xml:space="preserve"> -   </t>
  </si>
  <si>
    <t>New staff requests</t>
  </si>
  <si>
    <t>Capital project list</t>
  </si>
  <si>
    <t>Opex increases</t>
  </si>
  <si>
    <t>Property and community facilities</t>
  </si>
  <si>
    <t>Fleet replacement and EV charging infrastructure (for fleet management)</t>
  </si>
  <si>
    <t>Woodlands roof maintenance/replacement</t>
  </si>
  <si>
    <t>Open spaces</t>
  </si>
  <si>
    <t>Te Kowhai Sports Park development yr 1</t>
  </si>
  <si>
    <t>Tuakau Neighbourhood Park development yr 1</t>
  </si>
  <si>
    <t>District Wide Sports ground development yr 1</t>
  </si>
  <si>
    <t>Pokeno Sports Ground yr 1</t>
  </si>
  <si>
    <t>Pokeno Skate Park development yr 1</t>
  </si>
  <si>
    <t>Te Kauwhata Neighbourhood Park yr 1</t>
  </si>
  <si>
    <t>Matangi Neighbourhood Park yr 1</t>
  </si>
  <si>
    <t>Managing facilities seismic, asbestos and roof issues yr 1-5</t>
  </si>
  <si>
    <t>Ngaaruawaahia library resite and develop (750sqm library,500sqm hub, 1000sqm public realm, 35 carparks) yr 1-3 build with sale of existing site in yr 5</t>
  </si>
  <si>
    <t>Toilet renewals - annual</t>
  </si>
  <si>
    <t>Toilets new - 1 new annually</t>
  </si>
  <si>
    <t>Community Halls - capital works assistance - annual</t>
  </si>
  <si>
    <t>Ngaaruawaahia office works (airconditioning, roof, cladding etc.) yr 1, then multi-year</t>
  </si>
  <si>
    <t>McVie Road Transfer station yr 1-3</t>
  </si>
  <si>
    <t>Bollard Road Transfer station  yr 1-3</t>
  </si>
  <si>
    <t>South dog pound (new site and facility) yr 1 combined with existing $1.8m budget</t>
  </si>
  <si>
    <t>Implement Fear Free site improvements  yr 1</t>
  </si>
  <si>
    <t>Tuakau Neighbourhood Park development yr 2</t>
  </si>
  <si>
    <t>District Wide Sports ground development yr 2</t>
  </si>
  <si>
    <t>Pokeno Skate Park development yr 2</t>
  </si>
  <si>
    <t>Pokeno Sports Ground yr 3</t>
  </si>
  <si>
    <t>Te Kauwhata Park development yr 3</t>
  </si>
  <si>
    <t>Te Kowhai Park development yr 3</t>
  </si>
  <si>
    <t>Matangi Neighbourhood Park yr 3</t>
  </si>
  <si>
    <t>Tuakau Neighbourhood Park development yr 3</t>
  </si>
  <si>
    <t>Tuakau Neighbourhood Park development yr 4</t>
  </si>
  <si>
    <t>District Wide park development yr 4</t>
  </si>
  <si>
    <t>District Wide park development yr 5</t>
  </si>
  <si>
    <t>District Wide park development yr 6</t>
  </si>
  <si>
    <t>District Wide park development yr 7</t>
  </si>
  <si>
    <t>District Wide park development yr 8</t>
  </si>
  <si>
    <t>District Wide park development yr 9</t>
  </si>
  <si>
    <t>District Wide park development yr 10</t>
  </si>
  <si>
    <t>Open spaces - park development</t>
  </si>
  <si>
    <t>Acquisiton of land for sports parks yr 1- 10</t>
  </si>
  <si>
    <t>Sports Park Maintenance capex yr 2- 10</t>
  </si>
  <si>
    <t>Trails and walkway maintenance yr 1-8</t>
  </si>
  <si>
    <t>Mercer war memorial remodel yr 1-2</t>
  </si>
  <si>
    <t>Capital works increase (adjusted to reflect Waka Kotahi subsidy inclusive) yr 1-10</t>
  </si>
  <si>
    <t>Renewals works increase(adjusted to reflect Waka Kotahi subsidy inclusive) yr1-10</t>
  </si>
  <si>
    <t>Transport</t>
  </si>
  <si>
    <t>Extension of services and contract</t>
  </si>
  <si>
    <t>Strategic and Spatial Planning</t>
  </si>
  <si>
    <t>Taiao in the Waikato Strategy</t>
  </si>
  <si>
    <t>Heritage planning</t>
  </si>
  <si>
    <t>Increase in Futureproof costs</t>
  </si>
  <si>
    <t>Development contributions and agreements advice etc. Net of recoveries</t>
  </si>
  <si>
    <t>Growth analytics model</t>
  </si>
  <si>
    <t>Infrastructure funding and financing tool advice</t>
  </si>
  <si>
    <t>Geospatial visualisation tools</t>
  </si>
  <si>
    <t>Local area planning and spatial plan development</t>
  </si>
  <si>
    <t>$</t>
  </si>
  <si>
    <t>Community Resilience</t>
  </si>
  <si>
    <t>Adaptive management planning consultancy</t>
  </si>
  <si>
    <t>Emergency management support costs (120k per annum</t>
  </si>
  <si>
    <t>Emissions tracking tool yr 1-3 (capability to be brought in-house after that)</t>
  </si>
  <si>
    <t>Heritage archiving</t>
  </si>
  <si>
    <t>Cleaning contracts</t>
  </si>
  <si>
    <t>Managing disposal of buildings yr 1-3</t>
  </si>
  <si>
    <t>CCTV, city space programme and repairs</t>
  </si>
  <si>
    <t>Library Ngaaruawaahia building opex</t>
  </si>
  <si>
    <t xml:space="preserve">Council office business case </t>
  </si>
  <si>
    <t>Woodlands</t>
  </si>
  <si>
    <t>Strategic property rates</t>
  </si>
  <si>
    <t>JMA property support</t>
  </si>
  <si>
    <t>Strategic property rationalisation support</t>
  </si>
  <si>
    <t>Property management improvements</t>
  </si>
  <si>
    <t>Event management system (for our reserves) yr 2</t>
  </si>
  <si>
    <t>parks and reserves maintenance contract renewals</t>
  </si>
  <si>
    <t>sports park maintenance</t>
  </si>
  <si>
    <t>Gardens - Mowing of parks, reserves, street verges and roadsides (vested asset impact)</t>
  </si>
  <si>
    <t>Cemeteries - managing cemeteries and sexton duties</t>
  </si>
  <si>
    <t>Trees - maintenance</t>
  </si>
  <si>
    <t>Climate change and adaption</t>
  </si>
  <si>
    <t>Boat ramps - maintenance</t>
  </si>
  <si>
    <t>identified areas of savings (beaches, lighting, spraying etc.)</t>
  </si>
  <si>
    <t>community board engagement</t>
  </si>
  <si>
    <t>Remuneration to groups for advice</t>
  </si>
  <si>
    <t>Representation review</t>
  </si>
  <si>
    <t>Elections</t>
  </si>
  <si>
    <t>strategic advice</t>
  </si>
  <si>
    <t>Mana Whenua forums</t>
  </si>
  <si>
    <t>Maintenance, operations and renewals</t>
  </si>
  <si>
    <t>Manu Bay boat ramp</t>
  </si>
  <si>
    <t>Subsidy</t>
  </si>
  <si>
    <t xml:space="preserve">Service </t>
  </si>
  <si>
    <t>Ref</t>
  </si>
  <si>
    <t>NSR</t>
  </si>
  <si>
    <t>Administrative compliance with new legislation</t>
  </si>
  <si>
    <t>WM5</t>
  </si>
  <si>
    <t>Heritage advisor</t>
  </si>
  <si>
    <t>SP2</t>
  </si>
  <si>
    <t>Growth analytics - new staff request</t>
  </si>
  <si>
    <t>SP7</t>
  </si>
  <si>
    <t>SP20</t>
  </si>
  <si>
    <t>Consenting</t>
  </si>
  <si>
    <t>Processing consents post P2B2</t>
  </si>
  <si>
    <t>C2</t>
  </si>
  <si>
    <t>Monitoring bylaws</t>
  </si>
  <si>
    <t>CS2</t>
  </si>
  <si>
    <t>Economic &amp; Community led development</t>
  </si>
  <si>
    <t>Economic Development Advisor</t>
  </si>
  <si>
    <t>ED1</t>
  </si>
  <si>
    <t>Community-led Development Advisor</t>
  </si>
  <si>
    <t>ED3</t>
  </si>
  <si>
    <t>Adaptive management planning</t>
  </si>
  <si>
    <t>CR4</t>
  </si>
  <si>
    <t>Emergency management: response and recovery coordination</t>
  </si>
  <si>
    <t>CR5</t>
  </si>
  <si>
    <t>Community and org resilience</t>
  </si>
  <si>
    <t>CR6</t>
  </si>
  <si>
    <t>Land and lease portfolio - managing land and lease portfolio and provision of asset registers.</t>
  </si>
  <si>
    <t>PF12</t>
  </si>
  <si>
    <t>D3</t>
  </si>
  <si>
    <t>Cultural advisor</t>
  </si>
  <si>
    <t>CP4</t>
  </si>
  <si>
    <t>Community venues officer</t>
  </si>
  <si>
    <t>Roading Contract Manager</t>
  </si>
  <si>
    <t>Roading Recovery Engineer</t>
  </si>
  <si>
    <t>000's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</si>
</sst>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8BB3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8BB3"/>
        <bgColor rgb="FF000000"/>
      </patternFill>
    </fill>
    <fill>
      <patternFill patternType="solid">
        <fgColor rgb="FF7030A0"/>
        <bgColor rgb="FF000000"/>
      </patternFill>
    </fill>
    <fill>
      <patternFill patternType="solid">
        <fgColor theme="9" tint="-0.249977111117893"/>
        <bgColor rgb="FF000000"/>
      </patternFill>
    </fill>
    <fill>
      <patternFill patternType="solid">
        <fgColor theme="5"/>
        <bgColor rgb="FF000000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 style="thin">
        <color rgb="FFA6A6A6"/>
      </right>
      <top/>
      <bottom style="thin">
        <color rgb="FFA6A6A6"/>
      </bottom>
      <diagonal/>
    </border>
    <border>
      <left/>
      <right/>
      <top style="thin">
        <color rgb="FFA6A6A6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/>
    </xf>
    <xf numFmtId="3" fontId="4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right" vertical="top"/>
    </xf>
    <xf numFmtId="164" fontId="2" fillId="3" borderId="1" xfId="1" applyNumberFormat="1" applyFont="1" applyFill="1" applyBorder="1" applyAlignment="1">
      <alignment horizontal="center" vertical="center"/>
    </xf>
    <xf numFmtId="164" fontId="0" fillId="0" borderId="0" xfId="0" applyNumberFormat="1"/>
    <xf numFmtId="9" fontId="0" fillId="0" borderId="0" xfId="2" applyFont="1"/>
    <xf numFmtId="0" fontId="6" fillId="0" borderId="0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4" borderId="0" xfId="0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2" fillId="4" borderId="0" xfId="1" applyNumberFormat="1" applyFont="1" applyFill="1" applyBorder="1" applyAlignment="1">
      <alignment horizontal="right" vertical="top"/>
    </xf>
    <xf numFmtId="164" fontId="0" fillId="0" borderId="0" xfId="1" applyNumberFormat="1" applyFont="1" applyAlignment="1">
      <alignment horizontal="right" vertical="top"/>
    </xf>
    <xf numFmtId="0" fontId="6" fillId="0" borderId="0" xfId="0" applyFont="1" applyAlignment="1">
      <alignment vertical="top" wrapText="1"/>
    </xf>
    <xf numFmtId="0" fontId="2" fillId="5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4" fontId="0" fillId="0" borderId="0" xfId="1" applyNumberFormat="1" applyFont="1" applyAlignment="1">
      <alignment vertical="top"/>
    </xf>
    <xf numFmtId="164" fontId="6" fillId="0" borderId="0" xfId="1" applyNumberFormat="1" applyFont="1" applyAlignment="1">
      <alignment vertical="top"/>
    </xf>
    <xf numFmtId="0" fontId="2" fillId="5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6" fillId="6" borderId="1" xfId="0" applyFont="1" applyFill="1" applyBorder="1" applyAlignment="1">
      <alignment vertical="top" wrapText="1"/>
    </xf>
    <xf numFmtId="164" fontId="2" fillId="5" borderId="0" xfId="1" applyNumberFormat="1" applyFont="1" applyFill="1" applyBorder="1" applyAlignment="1">
      <alignment horizontal="right" vertical="top"/>
    </xf>
    <xf numFmtId="164" fontId="0" fillId="0" borderId="0" xfId="0" applyNumberFormat="1" applyAlignment="1">
      <alignment vertical="top" wrapText="1"/>
    </xf>
    <xf numFmtId="0" fontId="6" fillId="6" borderId="1" xfId="0" applyFont="1" applyFill="1" applyBorder="1" applyAlignment="1">
      <alignment vertical="top"/>
    </xf>
    <xf numFmtId="0" fontId="5" fillId="0" borderId="3" xfId="0" applyFont="1" applyBorder="1" applyAlignment="1">
      <alignment horizontal="left" vertical="top"/>
    </xf>
    <xf numFmtId="0" fontId="0" fillId="0" borderId="3" xfId="0" applyBorder="1" applyAlignment="1">
      <alignment horizontal="left" vertical="top" wrapText="1"/>
    </xf>
    <xf numFmtId="164" fontId="5" fillId="0" borderId="3" xfId="1" applyNumberFormat="1" applyFont="1" applyBorder="1" applyAlignment="1">
      <alignment horizontal="right" vertical="top"/>
    </xf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6" fillId="6" borderId="1" xfId="0" applyFont="1" applyFill="1" applyBorder="1" applyAlignment="1">
      <alignment horizontal="right" vertical="top"/>
    </xf>
    <xf numFmtId="0" fontId="8" fillId="6" borderId="1" xfId="0" applyFont="1" applyFill="1" applyBorder="1" applyAlignment="1">
      <alignment vertical="top" wrapText="1"/>
    </xf>
    <xf numFmtId="0" fontId="8" fillId="6" borderId="1" xfId="0" applyFont="1" applyFill="1" applyBorder="1" applyAlignment="1">
      <alignment vertical="top"/>
    </xf>
    <xf numFmtId="0" fontId="8" fillId="6" borderId="1" xfId="0" applyFont="1" applyFill="1" applyBorder="1" applyAlignment="1">
      <alignment horizontal="right" vertical="top"/>
    </xf>
    <xf numFmtId="0" fontId="8" fillId="6" borderId="0" xfId="0" applyFont="1" applyFill="1" applyAlignment="1">
      <alignment vertical="top" wrapText="1"/>
    </xf>
    <xf numFmtId="0" fontId="6" fillId="6" borderId="0" xfId="0" applyFont="1" applyFill="1" applyAlignment="1">
      <alignment vertical="top" wrapText="1"/>
    </xf>
    <xf numFmtId="0" fontId="6" fillId="6" borderId="0" xfId="0" applyFont="1" applyFill="1" applyAlignment="1">
      <alignment vertical="top"/>
    </xf>
    <xf numFmtId="0" fontId="8" fillId="6" borderId="0" xfId="0" applyFont="1" applyFill="1" applyAlignment="1">
      <alignment wrapText="1"/>
    </xf>
    <xf numFmtId="0" fontId="6" fillId="6" borderId="0" xfId="0" applyFont="1" applyFill="1" applyAlignment="1">
      <alignment wrapText="1"/>
    </xf>
    <xf numFmtId="0" fontId="6" fillId="6" borderId="0" xfId="0" applyFont="1" applyFill="1"/>
    <xf numFmtId="0" fontId="8" fillId="6" borderId="0" xfId="0" applyFont="1" applyFill="1"/>
    <xf numFmtId="0" fontId="9" fillId="6" borderId="0" xfId="0" applyFont="1" applyFill="1"/>
    <xf numFmtId="0" fontId="2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vertical="top"/>
    </xf>
    <xf numFmtId="6" fontId="2" fillId="2" borderId="1" xfId="0" quotePrefix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951ED-8138-4D93-AA11-D32B1644AB4E}">
  <sheetPr>
    <pageSetUpPr fitToPage="1"/>
  </sheetPr>
  <dimension ref="A1:K32"/>
  <sheetViews>
    <sheetView workbookViewId="0">
      <selection activeCell="F31" sqref="F31"/>
    </sheetView>
  </sheetViews>
  <sheetFormatPr defaultRowHeight="15" x14ac:dyDescent="0.25"/>
  <cols>
    <col min="1" max="1" width="32.140625" bestFit="1" customWidth="1"/>
    <col min="2" max="11" width="10.5703125" bestFit="1" customWidth="1"/>
    <col min="12" max="12" width="4.42578125" customWidth="1"/>
  </cols>
  <sheetData>
    <row r="1" spans="1:11" x14ac:dyDescent="0.25">
      <c r="A1" s="1" t="s">
        <v>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15</v>
      </c>
      <c r="G1" s="1" t="s">
        <v>16</v>
      </c>
      <c r="H1" s="1" t="s">
        <v>17</v>
      </c>
      <c r="I1" s="1" t="s">
        <v>18</v>
      </c>
      <c r="J1" s="1" t="s">
        <v>19</v>
      </c>
      <c r="K1" s="1" t="s">
        <v>20</v>
      </c>
    </row>
    <row r="2" spans="1:11" x14ac:dyDescent="0.25">
      <c r="A2" s="1"/>
      <c r="B2" s="1" t="s">
        <v>21</v>
      </c>
      <c r="C2" s="1" t="s">
        <v>22</v>
      </c>
      <c r="D2" s="1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</row>
    <row r="3" spans="1:11" x14ac:dyDescent="0.25">
      <c r="A3" s="2" t="s">
        <v>33</v>
      </c>
      <c r="B3" s="2" t="s">
        <v>31</v>
      </c>
      <c r="C3" s="2" t="s">
        <v>31</v>
      </c>
      <c r="D3" s="2" t="s">
        <v>31</v>
      </c>
      <c r="E3" s="2" t="s">
        <v>31</v>
      </c>
      <c r="F3" s="2" t="s">
        <v>31</v>
      </c>
      <c r="G3" s="2" t="s">
        <v>31</v>
      </c>
      <c r="H3" s="2" t="s">
        <v>31</v>
      </c>
      <c r="I3" s="2" t="s">
        <v>31</v>
      </c>
      <c r="J3" s="2" t="s">
        <v>31</v>
      </c>
      <c r="K3" s="2" t="s">
        <v>31</v>
      </c>
    </row>
    <row r="4" spans="1:11" x14ac:dyDescent="0.25">
      <c r="A4" s="9" t="s">
        <v>1</v>
      </c>
      <c r="B4" s="10">
        <v>7761</v>
      </c>
      <c r="C4" s="10">
        <v>4761</v>
      </c>
      <c r="D4" s="10">
        <v>1761</v>
      </c>
      <c r="E4" s="11">
        <v>596</v>
      </c>
      <c r="F4" s="11">
        <v>596</v>
      </c>
      <c r="G4" s="11">
        <v>596</v>
      </c>
      <c r="H4" s="11">
        <v>596</v>
      </c>
      <c r="I4" s="11">
        <v>596</v>
      </c>
      <c r="J4" s="11">
        <v>596</v>
      </c>
      <c r="K4" s="11">
        <v>596</v>
      </c>
    </row>
    <row r="5" spans="1:11" x14ac:dyDescent="0.25">
      <c r="A5" s="9" t="s">
        <v>2</v>
      </c>
      <c r="B5" s="11">
        <v>645</v>
      </c>
      <c r="C5" s="11">
        <v>605</v>
      </c>
      <c r="D5" s="11">
        <v>765</v>
      </c>
      <c r="E5" s="11">
        <v>650</v>
      </c>
      <c r="F5" s="11">
        <v>650</v>
      </c>
      <c r="G5" s="11">
        <v>420</v>
      </c>
      <c r="H5" s="11">
        <v>380</v>
      </c>
      <c r="I5" s="11">
        <v>300</v>
      </c>
      <c r="J5" s="11">
        <v>380</v>
      </c>
      <c r="K5" s="11">
        <v>300</v>
      </c>
    </row>
    <row r="6" spans="1:11" x14ac:dyDescent="0.25">
      <c r="A6" s="9" t="s">
        <v>3</v>
      </c>
      <c r="B6" s="10">
        <v>7163</v>
      </c>
      <c r="C6" s="10">
        <v>8065</v>
      </c>
      <c r="D6" s="10">
        <v>8046</v>
      </c>
      <c r="E6" s="10">
        <v>3788</v>
      </c>
      <c r="F6" s="10">
        <v>3664</v>
      </c>
      <c r="G6" s="10">
        <v>3123</v>
      </c>
      <c r="H6" s="10">
        <v>2933</v>
      </c>
      <c r="I6" s="10">
        <v>2883</v>
      </c>
      <c r="J6" s="10">
        <v>2941</v>
      </c>
      <c r="K6" s="10">
        <v>3202</v>
      </c>
    </row>
    <row r="7" spans="1:11" x14ac:dyDescent="0.25">
      <c r="A7" s="9" t="s">
        <v>4</v>
      </c>
      <c r="B7" s="10">
        <v>3150</v>
      </c>
      <c r="C7" s="11" t="s">
        <v>40</v>
      </c>
      <c r="D7" s="11" t="s">
        <v>40</v>
      </c>
      <c r="E7" s="11" t="s">
        <v>40</v>
      </c>
      <c r="F7" s="11" t="s">
        <v>40</v>
      </c>
      <c r="G7" s="11" t="s">
        <v>40</v>
      </c>
      <c r="H7" s="11" t="s">
        <v>40</v>
      </c>
      <c r="I7" s="11" t="s">
        <v>40</v>
      </c>
      <c r="J7" s="11" t="s">
        <v>40</v>
      </c>
      <c r="K7" s="11" t="s">
        <v>40</v>
      </c>
    </row>
    <row r="8" spans="1:11" x14ac:dyDescent="0.25">
      <c r="A8" s="9" t="s">
        <v>5</v>
      </c>
      <c r="B8" s="11">
        <v>210</v>
      </c>
      <c r="C8" s="11">
        <v>210</v>
      </c>
      <c r="D8" s="11">
        <v>210</v>
      </c>
      <c r="E8" s="11">
        <v>190</v>
      </c>
      <c r="F8" s="11">
        <v>190</v>
      </c>
      <c r="G8" s="11">
        <v>190</v>
      </c>
      <c r="H8" s="11">
        <v>190</v>
      </c>
      <c r="I8" s="11">
        <v>190</v>
      </c>
      <c r="J8" s="11">
        <v>190</v>
      </c>
      <c r="K8" s="11">
        <v>190</v>
      </c>
    </row>
    <row r="9" spans="1:11" x14ac:dyDescent="0.25">
      <c r="A9" s="9" t="s">
        <v>6</v>
      </c>
      <c r="B9" s="11">
        <v>200</v>
      </c>
      <c r="C9" s="11" t="s">
        <v>40</v>
      </c>
      <c r="D9" s="11" t="s">
        <v>40</v>
      </c>
      <c r="E9" s="11" t="s">
        <v>40</v>
      </c>
      <c r="F9" s="11" t="s">
        <v>40</v>
      </c>
      <c r="G9" s="11" t="s">
        <v>40</v>
      </c>
      <c r="H9" s="11" t="s">
        <v>40</v>
      </c>
      <c r="I9" s="11" t="s">
        <v>40</v>
      </c>
      <c r="J9" s="11" t="s">
        <v>40</v>
      </c>
      <c r="K9" s="11" t="s">
        <v>40</v>
      </c>
    </row>
    <row r="10" spans="1:11" x14ac:dyDescent="0.25">
      <c r="A10" s="9" t="s">
        <v>7</v>
      </c>
      <c r="B10" s="10">
        <v>10690</v>
      </c>
      <c r="C10" s="10">
        <v>10408</v>
      </c>
      <c r="D10" s="10">
        <v>10320</v>
      </c>
      <c r="E10" s="10">
        <v>6252</v>
      </c>
      <c r="F10" s="10">
        <v>6713</v>
      </c>
      <c r="G10" s="10">
        <v>3642</v>
      </c>
      <c r="H10" s="10">
        <v>3657</v>
      </c>
      <c r="I10" s="10">
        <v>6230</v>
      </c>
      <c r="J10" s="10">
        <v>2846</v>
      </c>
      <c r="K10" s="10">
        <v>2846</v>
      </c>
    </row>
    <row r="11" spans="1:11" x14ac:dyDescent="0.25">
      <c r="A11" s="9" t="s">
        <v>8</v>
      </c>
      <c r="B11" s="11">
        <v>80</v>
      </c>
      <c r="C11" s="11">
        <v>80</v>
      </c>
      <c r="D11" s="11">
        <v>120</v>
      </c>
      <c r="E11" s="11">
        <v>80</v>
      </c>
      <c r="F11" s="11">
        <v>150</v>
      </c>
      <c r="G11" s="11">
        <v>80</v>
      </c>
      <c r="H11" s="11">
        <v>80</v>
      </c>
      <c r="I11" s="11">
        <v>150</v>
      </c>
      <c r="J11" s="11">
        <v>120</v>
      </c>
      <c r="K11" s="11">
        <v>80</v>
      </c>
    </row>
    <row r="12" spans="1:11" x14ac:dyDescent="0.25">
      <c r="A12" s="9" t="s">
        <v>9</v>
      </c>
      <c r="B12" s="11">
        <v>65</v>
      </c>
      <c r="C12" s="11">
        <v>105</v>
      </c>
      <c r="D12" s="11">
        <v>105</v>
      </c>
      <c r="E12" s="11">
        <v>105</v>
      </c>
      <c r="F12" s="11">
        <v>105</v>
      </c>
      <c r="G12" s="11">
        <v>105</v>
      </c>
      <c r="H12" s="11">
        <v>105</v>
      </c>
      <c r="I12" s="11">
        <v>105</v>
      </c>
      <c r="J12" s="11">
        <v>105</v>
      </c>
      <c r="K12" s="11">
        <v>105</v>
      </c>
    </row>
    <row r="13" spans="1:11" x14ac:dyDescent="0.25">
      <c r="A13" s="9" t="s">
        <v>10</v>
      </c>
      <c r="B13" s="10">
        <v>12265</v>
      </c>
      <c r="C13" s="10">
        <v>17920</v>
      </c>
      <c r="D13" s="10">
        <v>25486</v>
      </c>
      <c r="E13" s="10">
        <v>25486</v>
      </c>
      <c r="F13" s="10">
        <v>25486</v>
      </c>
      <c r="G13" s="10">
        <v>25486</v>
      </c>
      <c r="H13" s="10">
        <v>25486</v>
      </c>
      <c r="I13" s="10">
        <v>25486</v>
      </c>
      <c r="J13" s="10">
        <v>25486</v>
      </c>
      <c r="K13" s="10">
        <v>25486</v>
      </c>
    </row>
    <row r="14" spans="1:11" x14ac:dyDescent="0.25">
      <c r="A14" s="2" t="s">
        <v>32</v>
      </c>
      <c r="B14" s="3">
        <f>SUM(B4:B13)</f>
        <v>42229</v>
      </c>
      <c r="C14" s="3">
        <f t="shared" ref="C14:K14" si="0">SUM(C4:C13)</f>
        <v>42154</v>
      </c>
      <c r="D14" s="3">
        <f t="shared" si="0"/>
        <v>46813</v>
      </c>
      <c r="E14" s="3">
        <f t="shared" si="0"/>
        <v>37147</v>
      </c>
      <c r="F14" s="3">
        <f t="shared" si="0"/>
        <v>37554</v>
      </c>
      <c r="G14" s="3">
        <f t="shared" si="0"/>
        <v>33642</v>
      </c>
      <c r="H14" s="3">
        <f t="shared" si="0"/>
        <v>33427</v>
      </c>
      <c r="I14" s="3">
        <f t="shared" si="0"/>
        <v>35940</v>
      </c>
      <c r="J14" s="3">
        <f t="shared" si="0"/>
        <v>32664</v>
      </c>
      <c r="K14" s="3">
        <f t="shared" si="0"/>
        <v>32805</v>
      </c>
    </row>
    <row r="16" spans="1:11" x14ac:dyDescent="0.25">
      <c r="A16" s="4" t="s">
        <v>0</v>
      </c>
      <c r="B16" s="4" t="s">
        <v>11</v>
      </c>
      <c r="C16" s="4" t="s">
        <v>12</v>
      </c>
      <c r="D16" s="4" t="s">
        <v>13</v>
      </c>
      <c r="E16" s="4" t="s">
        <v>14</v>
      </c>
      <c r="F16" s="4" t="s">
        <v>15</v>
      </c>
      <c r="G16" s="4" t="s">
        <v>16</v>
      </c>
      <c r="H16" s="4" t="s">
        <v>17</v>
      </c>
      <c r="I16" s="4" t="s">
        <v>18</v>
      </c>
      <c r="J16" s="4" t="s">
        <v>19</v>
      </c>
      <c r="K16" s="4" t="s">
        <v>20</v>
      </c>
    </row>
    <row r="17" spans="1:11" x14ac:dyDescent="0.25">
      <c r="A17" s="4"/>
      <c r="B17" s="4" t="s">
        <v>21</v>
      </c>
      <c r="C17" s="4" t="s">
        <v>22</v>
      </c>
      <c r="D17" s="4" t="s">
        <v>23</v>
      </c>
      <c r="E17" s="4" t="s">
        <v>24</v>
      </c>
      <c r="F17" s="4" t="s">
        <v>25</v>
      </c>
      <c r="G17" s="4" t="s">
        <v>26</v>
      </c>
      <c r="H17" s="4" t="s">
        <v>27</v>
      </c>
      <c r="I17" s="4" t="s">
        <v>28</v>
      </c>
      <c r="J17" s="4" t="s">
        <v>29</v>
      </c>
      <c r="K17" s="4" t="s">
        <v>30</v>
      </c>
    </row>
    <row r="18" spans="1:11" x14ac:dyDescent="0.25">
      <c r="A18" s="5" t="s">
        <v>34</v>
      </c>
      <c r="B18" s="5" t="s">
        <v>31</v>
      </c>
      <c r="C18" s="5" t="s">
        <v>31</v>
      </c>
      <c r="D18" s="5" t="s">
        <v>31</v>
      </c>
      <c r="E18" s="5" t="s">
        <v>31</v>
      </c>
      <c r="F18" s="5" t="s">
        <v>31</v>
      </c>
      <c r="G18" s="5" t="s">
        <v>31</v>
      </c>
      <c r="H18" s="5" t="s">
        <v>31</v>
      </c>
      <c r="I18" s="5" t="s">
        <v>31</v>
      </c>
      <c r="J18" s="5" t="s">
        <v>31</v>
      </c>
      <c r="K18" s="5" t="s">
        <v>31</v>
      </c>
    </row>
    <row r="19" spans="1:11" x14ac:dyDescent="0.25">
      <c r="A19" s="7" t="s">
        <v>35</v>
      </c>
      <c r="B19" s="8">
        <v>7237</v>
      </c>
      <c r="C19" s="8">
        <v>9168</v>
      </c>
      <c r="D19" s="8">
        <v>9638</v>
      </c>
      <c r="E19" s="8">
        <v>9528</v>
      </c>
      <c r="F19" s="8">
        <v>9609</v>
      </c>
      <c r="G19" s="8">
        <v>9322</v>
      </c>
      <c r="H19" s="8">
        <v>9279</v>
      </c>
      <c r="I19" s="8">
        <v>9283</v>
      </c>
      <c r="J19" s="8">
        <v>9347</v>
      </c>
      <c r="K19" s="8">
        <v>9242</v>
      </c>
    </row>
    <row r="20" spans="1:11" x14ac:dyDescent="0.25">
      <c r="A20" s="7" t="s">
        <v>36</v>
      </c>
      <c r="B20" s="7">
        <v>536</v>
      </c>
      <c r="C20" s="7">
        <v>536</v>
      </c>
      <c r="D20" s="7">
        <v>536</v>
      </c>
      <c r="E20" s="7">
        <v>536</v>
      </c>
      <c r="F20" s="7">
        <v>536</v>
      </c>
      <c r="G20" s="7">
        <v>536</v>
      </c>
      <c r="H20" s="7">
        <v>536</v>
      </c>
      <c r="I20" s="7">
        <v>536</v>
      </c>
      <c r="J20" s="7">
        <v>536</v>
      </c>
      <c r="K20" s="7">
        <v>536</v>
      </c>
    </row>
    <row r="21" spans="1:11" x14ac:dyDescent="0.25">
      <c r="A21" s="7" t="s">
        <v>37</v>
      </c>
      <c r="B21" s="8">
        <v>21887</v>
      </c>
      <c r="C21" s="8">
        <v>16690</v>
      </c>
      <c r="D21" s="8">
        <v>17132</v>
      </c>
      <c r="E21" s="8">
        <v>6955</v>
      </c>
      <c r="F21" s="8">
        <v>8235</v>
      </c>
      <c r="G21" s="8">
        <v>6665</v>
      </c>
      <c r="H21" s="8">
        <v>6505</v>
      </c>
      <c r="I21" s="8">
        <v>9047</v>
      </c>
      <c r="J21" s="8">
        <v>6505</v>
      </c>
      <c r="K21" s="8">
        <v>6665</v>
      </c>
    </row>
    <row r="22" spans="1:11" x14ac:dyDescent="0.25">
      <c r="A22" s="7" t="s">
        <v>38</v>
      </c>
      <c r="B22" s="8">
        <v>5815</v>
      </c>
      <c r="C22" s="8">
        <v>6109</v>
      </c>
      <c r="D22" s="8">
        <v>5984</v>
      </c>
      <c r="E22" s="8">
        <v>6670</v>
      </c>
      <c r="F22" s="8">
        <v>5703</v>
      </c>
      <c r="G22" s="8">
        <v>3633</v>
      </c>
      <c r="H22" s="8">
        <v>3605</v>
      </c>
      <c r="I22" s="8">
        <v>3556</v>
      </c>
      <c r="J22" s="8">
        <v>2740</v>
      </c>
      <c r="K22" s="8">
        <v>2808</v>
      </c>
    </row>
    <row r="23" spans="1:11" x14ac:dyDescent="0.25">
      <c r="A23" s="7" t="s">
        <v>39</v>
      </c>
      <c r="B23" s="7">
        <v>499</v>
      </c>
      <c r="C23" s="7">
        <v>512</v>
      </c>
      <c r="D23" s="7">
        <v>525</v>
      </c>
      <c r="E23" s="7">
        <v>459</v>
      </c>
      <c r="F23" s="7">
        <v>473</v>
      </c>
      <c r="G23" s="7">
        <v>488</v>
      </c>
      <c r="H23" s="7">
        <v>504</v>
      </c>
      <c r="I23" s="7">
        <v>520</v>
      </c>
      <c r="J23" s="7">
        <v>538</v>
      </c>
      <c r="K23" s="7">
        <v>556</v>
      </c>
    </row>
    <row r="24" spans="1:11" x14ac:dyDescent="0.25">
      <c r="A24" s="7" t="s">
        <v>132</v>
      </c>
      <c r="B24" s="8">
        <v>6255</v>
      </c>
      <c r="C24" s="8">
        <v>9139</v>
      </c>
      <c r="D24" s="8">
        <v>12998</v>
      </c>
      <c r="E24" s="8">
        <v>12998</v>
      </c>
      <c r="F24" s="8">
        <v>12998</v>
      </c>
      <c r="G24" s="8">
        <v>12998</v>
      </c>
      <c r="H24" s="8">
        <v>12998</v>
      </c>
      <c r="I24" s="8">
        <v>12998</v>
      </c>
      <c r="J24" s="8">
        <v>12998</v>
      </c>
      <c r="K24" s="8">
        <v>12998</v>
      </c>
    </row>
    <row r="25" spans="1:11" x14ac:dyDescent="0.25">
      <c r="A25" s="5" t="s">
        <v>32</v>
      </c>
      <c r="B25" s="6">
        <f>SUM(B19:B24)</f>
        <v>42229</v>
      </c>
      <c r="C25" s="6">
        <f t="shared" ref="C25:K25" si="1">SUM(C19:C24)</f>
        <v>42154</v>
      </c>
      <c r="D25" s="6">
        <f t="shared" si="1"/>
        <v>46813</v>
      </c>
      <c r="E25" s="6">
        <f t="shared" si="1"/>
        <v>37146</v>
      </c>
      <c r="F25" s="6">
        <f t="shared" si="1"/>
        <v>37554</v>
      </c>
      <c r="G25" s="6">
        <f t="shared" si="1"/>
        <v>33642</v>
      </c>
      <c r="H25" s="6">
        <f t="shared" si="1"/>
        <v>33427</v>
      </c>
      <c r="I25" s="6">
        <f t="shared" si="1"/>
        <v>35940</v>
      </c>
      <c r="J25" s="6">
        <f t="shared" si="1"/>
        <v>32664</v>
      </c>
      <c r="K25" s="6">
        <f t="shared" si="1"/>
        <v>32805</v>
      </c>
    </row>
    <row r="27" spans="1:11" x14ac:dyDescent="0.25">
      <c r="A27" s="4" t="s">
        <v>41</v>
      </c>
      <c r="B27" s="12">
        <v>1419</v>
      </c>
      <c r="C27" s="12">
        <v>1708</v>
      </c>
      <c r="D27" s="12">
        <v>1487</v>
      </c>
      <c r="E27" s="12">
        <v>1487</v>
      </c>
      <c r="F27" s="12">
        <v>1487</v>
      </c>
      <c r="G27" s="12">
        <v>1487</v>
      </c>
      <c r="H27" s="12">
        <v>1487</v>
      </c>
      <c r="I27" s="12">
        <v>1487</v>
      </c>
      <c r="J27" s="12">
        <v>1487</v>
      </c>
      <c r="K27" s="12">
        <v>1487</v>
      </c>
    </row>
    <row r="29" spans="1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2" spans="1:11" x14ac:dyDescent="0.25">
      <c r="B32" s="14"/>
      <c r="C32" s="14"/>
      <c r="D32" s="14"/>
      <c r="E32" s="14"/>
      <c r="F32" s="14"/>
      <c r="G32" s="14"/>
      <c r="H32" s="14"/>
      <c r="I32" s="14"/>
      <c r="J32" s="14"/>
      <c r="K32" s="14"/>
    </row>
  </sheetData>
  <pageMargins left="0.70866141732283472" right="0.70866141732283472" top="0.74803149606299213" bottom="0.74803149606299213" header="0.31496062992125984" footer="0.31496062992125984"/>
  <pageSetup paperSize="9" scale="95" fitToHeight="0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10021-05AF-4C92-9574-4485BD79CE3A}">
  <dimension ref="A2:F49"/>
  <sheetViews>
    <sheetView topLeftCell="A24" workbookViewId="0">
      <selection activeCell="J46" sqref="J46"/>
    </sheetView>
  </sheetViews>
  <sheetFormatPr defaultRowHeight="15" x14ac:dyDescent="0.25"/>
  <cols>
    <col min="1" max="1" width="31.5703125" style="17" bestFit="1" customWidth="1"/>
    <col min="2" max="2" width="63.42578125" style="20" customWidth="1"/>
    <col min="3" max="3" width="14" style="22" customWidth="1"/>
    <col min="4" max="4" width="32" style="26" customWidth="1"/>
    <col min="5" max="5" width="33.7109375" style="29" customWidth="1"/>
    <col min="6" max="6" width="16.5703125" style="26" customWidth="1"/>
  </cols>
  <sheetData>
    <row r="2" spans="1:6" x14ac:dyDescent="0.25">
      <c r="A2" s="16" t="s">
        <v>33</v>
      </c>
      <c r="B2" s="18" t="s">
        <v>42</v>
      </c>
      <c r="C2" s="21" t="s">
        <v>99</v>
      </c>
      <c r="D2" s="24" t="s">
        <v>33</v>
      </c>
      <c r="E2" s="28" t="s">
        <v>43</v>
      </c>
      <c r="F2" s="31" t="s">
        <v>99</v>
      </c>
    </row>
    <row r="3" spans="1:6" x14ac:dyDescent="0.25">
      <c r="A3" s="17" t="s">
        <v>1</v>
      </c>
      <c r="B3" s="19" t="s">
        <v>62</v>
      </c>
      <c r="C3" s="22">
        <v>8000000</v>
      </c>
      <c r="D3" s="25" t="s">
        <v>1</v>
      </c>
      <c r="E3" s="23" t="s">
        <v>89</v>
      </c>
      <c r="F3" s="27">
        <v>9960000</v>
      </c>
    </row>
    <row r="4" spans="1:6" x14ac:dyDescent="0.25">
      <c r="A4" s="17" t="s">
        <v>1</v>
      </c>
      <c r="B4" s="20" t="s">
        <v>61</v>
      </c>
      <c r="C4" s="22">
        <v>495000</v>
      </c>
      <c r="D4" s="25" t="s">
        <v>90</v>
      </c>
      <c r="E4" s="23" t="s">
        <v>91</v>
      </c>
      <c r="F4" s="27">
        <v>200000</v>
      </c>
    </row>
    <row r="5" spans="1:6" ht="30" x14ac:dyDescent="0.25">
      <c r="A5" s="17" t="s">
        <v>44</v>
      </c>
      <c r="B5" s="20" t="s">
        <v>63</v>
      </c>
      <c r="C5" s="22">
        <v>3150000</v>
      </c>
      <c r="D5" s="25" t="s">
        <v>90</v>
      </c>
      <c r="E5" s="23" t="s">
        <v>92</v>
      </c>
      <c r="F5" s="27">
        <v>25000</v>
      </c>
    </row>
    <row r="6" spans="1:6" x14ac:dyDescent="0.25">
      <c r="A6" s="17" t="s">
        <v>44</v>
      </c>
      <c r="B6" s="20" t="s">
        <v>64</v>
      </c>
      <c r="C6" s="22">
        <v>200000</v>
      </c>
      <c r="D6" s="25" t="s">
        <v>90</v>
      </c>
      <c r="E6" s="23" t="s">
        <v>93</v>
      </c>
      <c r="F6" s="27">
        <v>300000</v>
      </c>
    </row>
    <row r="7" spans="1:6" ht="45" x14ac:dyDescent="0.25">
      <c r="A7" s="17" t="s">
        <v>44</v>
      </c>
      <c r="B7" s="15" t="s">
        <v>55</v>
      </c>
      <c r="C7" s="22">
        <v>5000000</v>
      </c>
      <c r="D7" s="25" t="s">
        <v>90</v>
      </c>
      <c r="E7" s="23" t="s">
        <v>94</v>
      </c>
      <c r="F7" s="27">
        <v>810000</v>
      </c>
    </row>
    <row r="8" spans="1:6" ht="45" x14ac:dyDescent="0.25">
      <c r="A8" s="17" t="s">
        <v>44</v>
      </c>
      <c r="B8" s="20" t="s">
        <v>56</v>
      </c>
      <c r="C8" s="22">
        <v>8066000</v>
      </c>
      <c r="D8" s="25" t="s">
        <v>90</v>
      </c>
      <c r="E8" s="23" t="s">
        <v>95</v>
      </c>
      <c r="F8" s="27">
        <v>360000</v>
      </c>
    </row>
    <row r="9" spans="1:6" ht="30" x14ac:dyDescent="0.25">
      <c r="A9" s="17" t="s">
        <v>44</v>
      </c>
      <c r="B9" s="20" t="s">
        <v>57</v>
      </c>
      <c r="C9" s="22">
        <f>475000*10</f>
        <v>4750000</v>
      </c>
      <c r="D9" s="25" t="s">
        <v>90</v>
      </c>
      <c r="E9" s="23" t="s">
        <v>96</v>
      </c>
      <c r="F9" s="27">
        <v>50000</v>
      </c>
    </row>
    <row r="10" spans="1:6" x14ac:dyDescent="0.25">
      <c r="A10" s="17" t="s">
        <v>44</v>
      </c>
      <c r="B10" s="20" t="s">
        <v>58</v>
      </c>
      <c r="C10" s="22">
        <v>2750000</v>
      </c>
      <c r="D10" s="25" t="s">
        <v>90</v>
      </c>
      <c r="E10" s="23" t="s">
        <v>97</v>
      </c>
      <c r="F10" s="27">
        <v>1300000</v>
      </c>
    </row>
    <row r="11" spans="1:6" ht="30" x14ac:dyDescent="0.25">
      <c r="A11" s="17" t="s">
        <v>44</v>
      </c>
      <c r="B11" s="20" t="s">
        <v>59</v>
      </c>
      <c r="C11" s="22">
        <f>30000*10</f>
        <v>300000</v>
      </c>
      <c r="D11" s="25" t="s">
        <v>90</v>
      </c>
      <c r="E11" s="23" t="s">
        <v>98</v>
      </c>
      <c r="F11" s="27">
        <v>2050000</v>
      </c>
    </row>
    <row r="12" spans="1:6" ht="30" x14ac:dyDescent="0.25">
      <c r="A12" s="17" t="s">
        <v>44</v>
      </c>
      <c r="B12" s="20" t="s">
        <v>60</v>
      </c>
      <c r="C12" s="22">
        <v>3771000</v>
      </c>
      <c r="D12" s="25" t="s">
        <v>100</v>
      </c>
      <c r="E12" s="23" t="s">
        <v>101</v>
      </c>
      <c r="F12" s="27">
        <v>700000</v>
      </c>
    </row>
    <row r="13" spans="1:6" ht="30" x14ac:dyDescent="0.25">
      <c r="A13" s="17" t="s">
        <v>44</v>
      </c>
      <c r="B13" s="20" t="s">
        <v>45</v>
      </c>
      <c r="C13" s="22">
        <v>620000</v>
      </c>
      <c r="D13" s="25" t="s">
        <v>100</v>
      </c>
      <c r="E13" s="23" t="s">
        <v>102</v>
      </c>
      <c r="F13" s="27">
        <v>1200000</v>
      </c>
    </row>
    <row r="14" spans="1:6" ht="45" x14ac:dyDescent="0.25">
      <c r="A14" s="17" t="s">
        <v>44</v>
      </c>
      <c r="B14" s="20" t="s">
        <v>46</v>
      </c>
      <c r="C14" s="22">
        <v>150000</v>
      </c>
      <c r="D14" s="25" t="s">
        <v>100</v>
      </c>
      <c r="E14" s="23" t="s">
        <v>103</v>
      </c>
      <c r="F14" s="27">
        <v>60000</v>
      </c>
    </row>
    <row r="15" spans="1:6" x14ac:dyDescent="0.25">
      <c r="A15" s="17" t="s">
        <v>81</v>
      </c>
      <c r="B15" s="20" t="s">
        <v>48</v>
      </c>
      <c r="C15" s="22">
        <f>1354400+158381</f>
        <v>1512781</v>
      </c>
      <c r="D15" s="17" t="s">
        <v>44</v>
      </c>
      <c r="E15" s="23" t="s">
        <v>104</v>
      </c>
      <c r="F15" s="27">
        <v>30000</v>
      </c>
    </row>
    <row r="16" spans="1:6" x14ac:dyDescent="0.25">
      <c r="A16" s="17" t="s">
        <v>81</v>
      </c>
      <c r="B16" s="20" t="s">
        <v>49</v>
      </c>
      <c r="C16" s="22">
        <f>401483+46949</f>
        <v>448432</v>
      </c>
      <c r="D16" s="17" t="s">
        <v>44</v>
      </c>
      <c r="E16" s="23" t="s">
        <v>105</v>
      </c>
      <c r="F16" s="27">
        <v>9959000</v>
      </c>
    </row>
    <row r="17" spans="1:6" ht="30" x14ac:dyDescent="0.25">
      <c r="A17" s="17" t="s">
        <v>81</v>
      </c>
      <c r="B17" s="20" t="s">
        <v>50</v>
      </c>
      <c r="C17" s="22">
        <v>454691</v>
      </c>
      <c r="D17" s="17" t="s">
        <v>44</v>
      </c>
      <c r="E17" s="23" t="s">
        <v>106</v>
      </c>
      <c r="F17" s="27">
        <v>240000</v>
      </c>
    </row>
    <row r="18" spans="1:6" ht="30" x14ac:dyDescent="0.25">
      <c r="A18" s="17" t="s">
        <v>81</v>
      </c>
      <c r="B18" s="20" t="s">
        <v>51</v>
      </c>
      <c r="C18" s="22">
        <f>2455335+333731+398580</f>
        <v>3187646</v>
      </c>
      <c r="D18" s="17" t="s">
        <v>44</v>
      </c>
      <c r="E18" s="23" t="s">
        <v>107</v>
      </c>
      <c r="F18" s="27">
        <v>945000</v>
      </c>
    </row>
    <row r="19" spans="1:6" ht="30" x14ac:dyDescent="0.25">
      <c r="A19" s="17" t="s">
        <v>81</v>
      </c>
      <c r="B19" s="20" t="s">
        <v>52</v>
      </c>
      <c r="C19" s="22">
        <f>435343+50908</f>
        <v>486251</v>
      </c>
      <c r="D19" s="17" t="s">
        <v>44</v>
      </c>
      <c r="E19" s="23" t="s">
        <v>108</v>
      </c>
      <c r="F19" s="27">
        <v>1967000</v>
      </c>
    </row>
    <row r="20" spans="1:6" x14ac:dyDescent="0.25">
      <c r="A20" s="17" t="s">
        <v>81</v>
      </c>
      <c r="B20" s="20" t="s">
        <v>53</v>
      </c>
      <c r="C20" s="22">
        <v>200000</v>
      </c>
      <c r="D20" s="17" t="s">
        <v>44</v>
      </c>
      <c r="E20" s="23" t="s">
        <v>109</v>
      </c>
      <c r="F20" s="27">
        <v>150000</v>
      </c>
    </row>
    <row r="21" spans="1:6" x14ac:dyDescent="0.25">
      <c r="A21" s="17" t="s">
        <v>81</v>
      </c>
      <c r="B21" s="20" t="s">
        <v>54</v>
      </c>
      <c r="C21" s="22">
        <v>500000</v>
      </c>
      <c r="D21" s="17" t="s">
        <v>44</v>
      </c>
      <c r="E21" s="23" t="s">
        <v>110</v>
      </c>
      <c r="F21" s="27">
        <v>160000</v>
      </c>
    </row>
    <row r="22" spans="1:6" x14ac:dyDescent="0.25">
      <c r="A22" s="17" t="s">
        <v>81</v>
      </c>
      <c r="B22" s="20" t="s">
        <v>65</v>
      </c>
      <c r="C22" s="22">
        <f>520194</f>
        <v>520194</v>
      </c>
      <c r="D22" s="17" t="s">
        <v>44</v>
      </c>
      <c r="E22" s="23" t="s">
        <v>111</v>
      </c>
      <c r="F22" s="27">
        <v>2215000</v>
      </c>
    </row>
    <row r="23" spans="1:6" x14ac:dyDescent="0.25">
      <c r="A23" s="17" t="s">
        <v>81</v>
      </c>
      <c r="B23" s="20" t="s">
        <v>66</v>
      </c>
      <c r="C23" s="22">
        <v>1088137</v>
      </c>
      <c r="D23" s="17" t="s">
        <v>44</v>
      </c>
      <c r="E23" s="23" t="s">
        <v>112</v>
      </c>
      <c r="F23" s="27">
        <v>2513000</v>
      </c>
    </row>
    <row r="24" spans="1:6" ht="30" x14ac:dyDescent="0.25">
      <c r="A24" s="17" t="s">
        <v>81</v>
      </c>
      <c r="B24" s="20" t="s">
        <v>67</v>
      </c>
      <c r="C24" s="22">
        <v>565000</v>
      </c>
      <c r="D24" s="17" t="s">
        <v>44</v>
      </c>
      <c r="E24" s="23" t="s">
        <v>113</v>
      </c>
      <c r="F24" s="27">
        <v>1721000</v>
      </c>
    </row>
    <row r="25" spans="1:6" ht="30" x14ac:dyDescent="0.25">
      <c r="A25" s="17" t="s">
        <v>81</v>
      </c>
      <c r="B25" s="20" t="s">
        <v>68</v>
      </c>
      <c r="C25" s="22">
        <v>1000000</v>
      </c>
      <c r="D25" s="17" t="s">
        <v>44</v>
      </c>
      <c r="E25" s="23" t="s">
        <v>114</v>
      </c>
      <c r="F25" s="27">
        <v>500000</v>
      </c>
    </row>
    <row r="26" spans="1:6" ht="30" x14ac:dyDescent="0.25">
      <c r="A26" s="17" t="s">
        <v>81</v>
      </c>
      <c r="B26" s="20" t="s">
        <v>69</v>
      </c>
      <c r="C26" s="22">
        <v>600000</v>
      </c>
      <c r="D26" s="25" t="s">
        <v>47</v>
      </c>
      <c r="E26" s="23" t="s">
        <v>115</v>
      </c>
      <c r="F26" s="27">
        <v>150000</v>
      </c>
    </row>
    <row r="27" spans="1:6" ht="30" x14ac:dyDescent="0.25">
      <c r="A27" s="17" t="s">
        <v>81</v>
      </c>
      <c r="B27" s="20" t="s">
        <v>70</v>
      </c>
      <c r="C27" s="22">
        <v>2660000</v>
      </c>
      <c r="D27" s="25" t="s">
        <v>47</v>
      </c>
      <c r="E27" s="23" t="s">
        <v>116</v>
      </c>
      <c r="F27" s="27">
        <v>3000000</v>
      </c>
    </row>
    <row r="28" spans="1:6" x14ac:dyDescent="0.25">
      <c r="A28" s="17" t="s">
        <v>81</v>
      </c>
      <c r="B28" s="20" t="s">
        <v>71</v>
      </c>
      <c r="C28" s="22">
        <v>1000000</v>
      </c>
      <c r="D28" s="25" t="s">
        <v>47</v>
      </c>
      <c r="E28" s="23" t="s">
        <v>117</v>
      </c>
      <c r="F28" s="27">
        <v>6500000</v>
      </c>
    </row>
    <row r="29" spans="1:6" ht="45" x14ac:dyDescent="0.25">
      <c r="A29" s="17" t="s">
        <v>81</v>
      </c>
      <c r="B29" s="20" t="s">
        <v>72</v>
      </c>
      <c r="C29" s="22">
        <v>550000</v>
      </c>
      <c r="D29" s="25" t="s">
        <v>47</v>
      </c>
      <c r="E29" s="23" t="s">
        <v>118</v>
      </c>
      <c r="F29" s="27">
        <v>2700000</v>
      </c>
    </row>
    <row r="30" spans="1:6" ht="30" x14ac:dyDescent="0.25">
      <c r="A30" s="17" t="s">
        <v>81</v>
      </c>
      <c r="B30" s="20" t="s">
        <v>73</v>
      </c>
      <c r="C30" s="22">
        <v>460000</v>
      </c>
      <c r="D30" s="25" t="s">
        <v>47</v>
      </c>
      <c r="E30" s="23" t="s">
        <v>119</v>
      </c>
      <c r="F30" s="27">
        <v>85000</v>
      </c>
    </row>
    <row r="31" spans="1:6" x14ac:dyDescent="0.25">
      <c r="A31" s="17" t="s">
        <v>81</v>
      </c>
      <c r="B31" s="20" t="s">
        <v>74</v>
      </c>
      <c r="C31" s="22">
        <v>590407</v>
      </c>
      <c r="D31" s="25" t="s">
        <v>47</v>
      </c>
      <c r="E31" s="23" t="s">
        <v>120</v>
      </c>
      <c r="F31" s="27">
        <v>2800000</v>
      </c>
    </row>
    <row r="32" spans="1:6" x14ac:dyDescent="0.25">
      <c r="A32" s="17" t="s">
        <v>81</v>
      </c>
      <c r="B32" s="20" t="s">
        <v>75</v>
      </c>
      <c r="C32" s="22">
        <v>600000</v>
      </c>
      <c r="D32" s="25" t="s">
        <v>47</v>
      </c>
      <c r="E32" s="23" t="s">
        <v>121</v>
      </c>
      <c r="F32" s="27">
        <v>160000</v>
      </c>
    </row>
    <row r="33" spans="1:6" x14ac:dyDescent="0.25">
      <c r="A33" s="17" t="s">
        <v>81</v>
      </c>
      <c r="B33" s="20" t="s">
        <v>76</v>
      </c>
      <c r="C33" s="22">
        <v>600000</v>
      </c>
      <c r="D33" s="25" t="s">
        <v>47</v>
      </c>
      <c r="E33" s="23" t="s">
        <v>122</v>
      </c>
      <c r="F33" s="27">
        <v>10000</v>
      </c>
    </row>
    <row r="34" spans="1:6" ht="30" x14ac:dyDescent="0.25">
      <c r="A34" s="17" t="s">
        <v>81</v>
      </c>
      <c r="B34" s="20" t="s">
        <v>77</v>
      </c>
      <c r="C34" s="22">
        <v>600000</v>
      </c>
      <c r="D34" s="25" t="s">
        <v>47</v>
      </c>
      <c r="E34" s="23" t="s">
        <v>123</v>
      </c>
      <c r="F34" s="27">
        <v>-1750000</v>
      </c>
    </row>
    <row r="35" spans="1:6" x14ac:dyDescent="0.25">
      <c r="A35" s="17" t="s">
        <v>81</v>
      </c>
      <c r="B35" s="20" t="s">
        <v>78</v>
      </c>
      <c r="C35" s="22">
        <v>600000</v>
      </c>
      <c r="D35" s="25" t="s">
        <v>8</v>
      </c>
      <c r="E35" s="23" t="s">
        <v>124</v>
      </c>
      <c r="F35" s="27">
        <v>500000</v>
      </c>
    </row>
    <row r="36" spans="1:6" x14ac:dyDescent="0.25">
      <c r="A36" s="17" t="s">
        <v>81</v>
      </c>
      <c r="B36" s="20" t="s">
        <v>79</v>
      </c>
      <c r="C36" s="22">
        <v>600000</v>
      </c>
      <c r="D36" s="25" t="s">
        <v>8</v>
      </c>
      <c r="E36" s="23" t="s">
        <v>125</v>
      </c>
      <c r="F36" s="27">
        <v>300000</v>
      </c>
    </row>
    <row r="37" spans="1:6" x14ac:dyDescent="0.25">
      <c r="A37" s="17" t="s">
        <v>81</v>
      </c>
      <c r="B37" s="20" t="s">
        <v>80</v>
      </c>
      <c r="C37" s="22">
        <v>600000</v>
      </c>
      <c r="D37" s="25" t="s">
        <v>8</v>
      </c>
      <c r="E37" s="23" t="s">
        <v>126</v>
      </c>
      <c r="F37" s="27">
        <v>80000</v>
      </c>
    </row>
    <row r="38" spans="1:6" x14ac:dyDescent="0.25">
      <c r="A38" s="17" t="s">
        <v>47</v>
      </c>
      <c r="B38" s="20" t="s">
        <v>82</v>
      </c>
      <c r="C38" s="22">
        <v>14282000</v>
      </c>
      <c r="D38" s="25" t="s">
        <v>8</v>
      </c>
      <c r="E38" s="23" t="s">
        <v>127</v>
      </c>
      <c r="F38" s="27">
        <v>140000</v>
      </c>
    </row>
    <row r="39" spans="1:6" x14ac:dyDescent="0.25">
      <c r="A39" s="17" t="s">
        <v>47</v>
      </c>
      <c r="B39" s="20" t="s">
        <v>83</v>
      </c>
      <c r="C39" s="22">
        <v>2800000</v>
      </c>
      <c r="D39" s="25" t="s">
        <v>9</v>
      </c>
      <c r="E39" s="23" t="s">
        <v>128</v>
      </c>
      <c r="F39" s="27">
        <v>250000</v>
      </c>
    </row>
    <row r="40" spans="1:6" x14ac:dyDescent="0.25">
      <c r="A40" s="17" t="s">
        <v>47</v>
      </c>
      <c r="B40" s="20" t="s">
        <v>84</v>
      </c>
      <c r="C40" s="22">
        <v>11042000</v>
      </c>
      <c r="D40" s="25" t="s">
        <v>9</v>
      </c>
      <c r="E40" s="23" t="s">
        <v>129</v>
      </c>
      <c r="F40" s="27">
        <v>760000</v>
      </c>
    </row>
    <row r="41" spans="1:6" ht="30" x14ac:dyDescent="0.25">
      <c r="A41" s="17" t="s">
        <v>47</v>
      </c>
      <c r="B41" s="20" t="s">
        <v>85</v>
      </c>
      <c r="C41" s="22">
        <v>200000</v>
      </c>
      <c r="D41" s="25" t="s">
        <v>10</v>
      </c>
      <c r="E41" s="23" t="s">
        <v>130</v>
      </c>
      <c r="F41" s="27">
        <v>99971000</v>
      </c>
    </row>
    <row r="42" spans="1:6" x14ac:dyDescent="0.25">
      <c r="A42" s="17" t="s">
        <v>47</v>
      </c>
      <c r="B42" s="20" t="s">
        <v>131</v>
      </c>
      <c r="C42" s="22">
        <v>2200000</v>
      </c>
      <c r="D42" s="25"/>
      <c r="E42" s="23"/>
      <c r="F42" s="27"/>
    </row>
    <row r="43" spans="1:6" ht="30" x14ac:dyDescent="0.25">
      <c r="A43" s="17" t="s">
        <v>10</v>
      </c>
      <c r="B43" s="20" t="s">
        <v>86</v>
      </c>
      <c r="C43" s="22">
        <v>100000000</v>
      </c>
      <c r="D43" s="25"/>
      <c r="E43" s="23"/>
      <c r="F43" s="27"/>
    </row>
    <row r="44" spans="1:6" ht="30" x14ac:dyDescent="0.25">
      <c r="A44" s="17" t="s">
        <v>10</v>
      </c>
      <c r="B44" s="20" t="s">
        <v>87</v>
      </c>
      <c r="C44" s="22">
        <v>34102000</v>
      </c>
      <c r="D44" s="25"/>
      <c r="E44" s="23"/>
      <c r="F44" s="27"/>
    </row>
    <row r="46" spans="1:6" ht="15.75" thickBot="1" x14ac:dyDescent="0.3">
      <c r="A46" s="34" t="s">
        <v>32</v>
      </c>
      <c r="B46" s="35"/>
      <c r="C46" s="36">
        <f>SUM(C3:C44)</f>
        <v>221301539</v>
      </c>
      <c r="D46" s="36"/>
      <c r="E46" s="36"/>
      <c r="F46" s="36">
        <f>SUM(F3:F44)</f>
        <v>153071000</v>
      </c>
    </row>
    <row r="47" spans="1:6" x14ac:dyDescent="0.25">
      <c r="E47" s="32"/>
    </row>
    <row r="49" spans="5:5" x14ac:dyDescent="0.25">
      <c r="E49" s="32"/>
    </row>
  </sheetData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55FDD-6BB8-4335-A119-5AFFE23535E1}">
  <dimension ref="A1:O61"/>
  <sheetViews>
    <sheetView tabSelected="1" workbookViewId="0">
      <selection activeCell="B25" sqref="B25"/>
    </sheetView>
  </sheetViews>
  <sheetFormatPr defaultRowHeight="15" x14ac:dyDescent="0.25"/>
  <cols>
    <col min="1" max="1" width="40.5703125" customWidth="1"/>
    <col min="2" max="2" width="36.85546875" customWidth="1"/>
  </cols>
  <sheetData>
    <row r="1" spans="1:15" x14ac:dyDescent="0.25">
      <c r="A1" s="37" t="s">
        <v>33</v>
      </c>
      <c r="B1" s="37" t="s">
        <v>133</v>
      </c>
      <c r="C1" s="38" t="s">
        <v>134</v>
      </c>
      <c r="D1" s="39" t="s">
        <v>135</v>
      </c>
      <c r="E1" s="40"/>
      <c r="F1" s="1" t="s">
        <v>11</v>
      </c>
      <c r="G1" s="1" t="s">
        <v>12</v>
      </c>
      <c r="H1" s="1" t="s">
        <v>13</v>
      </c>
      <c r="I1" s="1" t="s">
        <v>14</v>
      </c>
      <c r="J1" s="1" t="s">
        <v>15</v>
      </c>
      <c r="K1" s="1" t="s">
        <v>16</v>
      </c>
      <c r="L1" s="1" t="s">
        <v>17</v>
      </c>
      <c r="M1" s="1" t="s">
        <v>18</v>
      </c>
      <c r="N1" s="1" t="s">
        <v>19</v>
      </c>
      <c r="O1" s="1" t="s">
        <v>20</v>
      </c>
    </row>
    <row r="2" spans="1:15" x14ac:dyDescent="0.25">
      <c r="A2" s="55"/>
      <c r="B2" s="55"/>
      <c r="C2" s="56"/>
      <c r="D2" s="57"/>
      <c r="E2" s="41"/>
      <c r="F2" s="1" t="s">
        <v>21</v>
      </c>
      <c r="G2" s="1" t="s">
        <v>22</v>
      </c>
      <c r="H2" s="1" t="s">
        <v>23</v>
      </c>
      <c r="I2" s="1" t="s">
        <v>24</v>
      </c>
      <c r="J2" s="1" t="s">
        <v>25</v>
      </c>
      <c r="K2" s="1" t="s">
        <v>26</v>
      </c>
      <c r="L2" s="1" t="s">
        <v>27</v>
      </c>
      <c r="M2" s="1" t="s">
        <v>28</v>
      </c>
      <c r="N2" s="1" t="s">
        <v>29</v>
      </c>
      <c r="O2" s="1" t="s">
        <v>30</v>
      </c>
    </row>
    <row r="3" spans="1:15" x14ac:dyDescent="0.25">
      <c r="A3" s="58"/>
      <c r="B3" s="58"/>
      <c r="C3" s="59"/>
      <c r="D3" s="60"/>
      <c r="E3" s="42"/>
      <c r="F3" s="62" t="s">
        <v>167</v>
      </c>
      <c r="G3" s="62" t="s">
        <v>167</v>
      </c>
      <c r="H3" s="62" t="s">
        <v>167</v>
      </c>
      <c r="I3" s="62" t="s">
        <v>167</v>
      </c>
      <c r="J3" s="62" t="s">
        <v>167</v>
      </c>
      <c r="K3" s="62" t="s">
        <v>167</v>
      </c>
      <c r="L3" s="62" t="s">
        <v>167</v>
      </c>
      <c r="M3" s="62" t="s">
        <v>167</v>
      </c>
      <c r="N3" s="62" t="s">
        <v>167</v>
      </c>
      <c r="O3" s="62" t="s">
        <v>167</v>
      </c>
    </row>
    <row r="4" spans="1:15" ht="30" x14ac:dyDescent="0.25">
      <c r="A4" s="63" t="s">
        <v>1</v>
      </c>
      <c r="B4" s="30" t="s">
        <v>136</v>
      </c>
      <c r="C4" s="33" t="s">
        <v>137</v>
      </c>
      <c r="D4" s="43">
        <v>6</v>
      </c>
      <c r="E4" s="33"/>
      <c r="F4" s="43"/>
      <c r="G4" s="43"/>
      <c r="H4" s="43">
        <v>75</v>
      </c>
      <c r="I4" s="43">
        <v>75</v>
      </c>
      <c r="J4" s="43">
        <v>75</v>
      </c>
      <c r="K4" s="43">
        <v>75</v>
      </c>
      <c r="L4" s="43">
        <v>75</v>
      </c>
      <c r="M4" s="43">
        <v>75</v>
      </c>
      <c r="N4" s="43">
        <v>75</v>
      </c>
      <c r="O4" s="43">
        <v>75</v>
      </c>
    </row>
    <row r="5" spans="1:15" x14ac:dyDescent="0.25">
      <c r="A5" s="63" t="s">
        <v>2</v>
      </c>
      <c r="B5" s="30" t="s">
        <v>138</v>
      </c>
      <c r="C5" s="33" t="s">
        <v>139</v>
      </c>
      <c r="D5" s="43">
        <v>13</v>
      </c>
      <c r="E5" s="33"/>
      <c r="F5" s="43">
        <v>112</v>
      </c>
      <c r="G5" s="43">
        <v>112</v>
      </c>
      <c r="H5" s="43">
        <v>112</v>
      </c>
      <c r="I5" s="43">
        <v>112</v>
      </c>
      <c r="J5" s="43">
        <v>112</v>
      </c>
      <c r="K5" s="43">
        <v>112</v>
      </c>
      <c r="L5" s="43">
        <v>112</v>
      </c>
      <c r="M5" s="43">
        <v>112</v>
      </c>
      <c r="N5" s="43">
        <v>112</v>
      </c>
      <c r="O5" s="43">
        <v>112</v>
      </c>
    </row>
    <row r="6" spans="1:15" x14ac:dyDescent="0.25">
      <c r="A6" s="63" t="s">
        <v>2</v>
      </c>
      <c r="B6" s="30" t="s">
        <v>140</v>
      </c>
      <c r="C6" s="33" t="s">
        <v>141</v>
      </c>
      <c r="D6" s="43">
        <v>10</v>
      </c>
      <c r="E6" s="33"/>
      <c r="F6" s="43">
        <v>88</v>
      </c>
      <c r="G6" s="43">
        <v>175</v>
      </c>
      <c r="H6" s="43">
        <v>175</v>
      </c>
      <c r="I6" s="43">
        <v>175</v>
      </c>
      <c r="J6" s="43">
        <v>175</v>
      </c>
      <c r="K6" s="43">
        <v>175</v>
      </c>
      <c r="L6" s="43">
        <v>175</v>
      </c>
      <c r="M6" s="43">
        <v>175</v>
      </c>
      <c r="N6" s="43">
        <v>175</v>
      </c>
      <c r="O6" s="43">
        <v>175</v>
      </c>
    </row>
    <row r="7" spans="1:15" ht="30" x14ac:dyDescent="0.25">
      <c r="A7" s="63" t="s">
        <v>2</v>
      </c>
      <c r="B7" s="30" t="s">
        <v>98</v>
      </c>
      <c r="C7" s="33" t="s">
        <v>142</v>
      </c>
      <c r="D7" s="43">
        <v>2</v>
      </c>
      <c r="E7" s="33"/>
      <c r="F7" s="43">
        <v>112</v>
      </c>
      <c r="G7" s="43">
        <v>112</v>
      </c>
      <c r="H7" s="43">
        <v>112</v>
      </c>
      <c r="I7" s="43">
        <v>112</v>
      </c>
      <c r="J7" s="43">
        <v>112</v>
      </c>
      <c r="K7" s="43">
        <v>112</v>
      </c>
      <c r="L7" s="43">
        <v>112</v>
      </c>
      <c r="M7" s="43">
        <v>112</v>
      </c>
      <c r="N7" s="43">
        <v>112</v>
      </c>
      <c r="O7" s="43">
        <v>112</v>
      </c>
    </row>
    <row r="8" spans="1:15" x14ac:dyDescent="0.25">
      <c r="A8" s="63" t="s">
        <v>143</v>
      </c>
      <c r="B8" s="30" t="s">
        <v>144</v>
      </c>
      <c r="C8" s="33" t="s">
        <v>145</v>
      </c>
      <c r="D8" s="43"/>
      <c r="E8" s="33"/>
      <c r="F8" s="43"/>
      <c r="G8" s="43"/>
      <c r="H8" s="43">
        <v>-100</v>
      </c>
      <c r="I8" s="43">
        <v>-100</v>
      </c>
      <c r="J8" s="43">
        <v>-100</v>
      </c>
      <c r="K8" s="43">
        <v>-100</v>
      </c>
      <c r="L8" s="43">
        <v>-100</v>
      </c>
      <c r="M8" s="43">
        <v>-100</v>
      </c>
      <c r="N8" s="43">
        <v>-100</v>
      </c>
      <c r="O8" s="43">
        <v>-100</v>
      </c>
    </row>
    <row r="9" spans="1:15" x14ac:dyDescent="0.25">
      <c r="A9" s="63" t="s">
        <v>4</v>
      </c>
      <c r="B9" s="30" t="s">
        <v>146</v>
      </c>
      <c r="C9" s="33" t="s">
        <v>147</v>
      </c>
      <c r="D9" s="43">
        <v>1</v>
      </c>
      <c r="E9" s="33"/>
      <c r="F9" s="43">
        <v>94</v>
      </c>
      <c r="G9" s="43">
        <v>94</v>
      </c>
      <c r="H9" s="43">
        <v>94</v>
      </c>
      <c r="I9" s="43">
        <v>94</v>
      </c>
      <c r="J9" s="43">
        <v>94</v>
      </c>
      <c r="K9" s="43">
        <v>94</v>
      </c>
      <c r="L9" s="43">
        <v>94</v>
      </c>
      <c r="M9" s="43">
        <v>94</v>
      </c>
      <c r="N9" s="43">
        <v>94</v>
      </c>
      <c r="O9" s="43">
        <v>94</v>
      </c>
    </row>
    <row r="10" spans="1:15" x14ac:dyDescent="0.25">
      <c r="A10" s="63" t="s">
        <v>148</v>
      </c>
      <c r="B10" s="30" t="s">
        <v>149</v>
      </c>
      <c r="C10" s="33" t="s">
        <v>150</v>
      </c>
      <c r="D10" s="43">
        <v>15</v>
      </c>
      <c r="E10" s="33"/>
      <c r="F10" s="43">
        <v>121</v>
      </c>
      <c r="G10" s="43">
        <v>121</v>
      </c>
      <c r="H10" s="43">
        <v>121</v>
      </c>
      <c r="I10" s="43">
        <v>121</v>
      </c>
      <c r="J10" s="43">
        <v>121</v>
      </c>
      <c r="K10" s="43">
        <v>121</v>
      </c>
      <c r="L10" s="43">
        <v>121</v>
      </c>
      <c r="M10" s="43">
        <v>121</v>
      </c>
      <c r="N10" s="43">
        <v>121</v>
      </c>
      <c r="O10" s="43">
        <v>121</v>
      </c>
    </row>
    <row r="11" spans="1:15" x14ac:dyDescent="0.25">
      <c r="A11" s="63" t="s">
        <v>148</v>
      </c>
      <c r="B11" s="30" t="s">
        <v>151</v>
      </c>
      <c r="C11" s="33" t="s">
        <v>152</v>
      </c>
      <c r="D11" s="43"/>
      <c r="E11" s="33"/>
      <c r="F11" s="43"/>
      <c r="G11" s="43">
        <v>81</v>
      </c>
      <c r="H11" s="43">
        <v>81</v>
      </c>
      <c r="I11" s="43">
        <v>81</v>
      </c>
      <c r="J11" s="43">
        <v>81</v>
      </c>
      <c r="K11" s="43">
        <v>81</v>
      </c>
      <c r="L11" s="43">
        <v>81</v>
      </c>
      <c r="M11" s="43">
        <v>81</v>
      </c>
      <c r="N11" s="43">
        <v>81</v>
      </c>
      <c r="O11" s="43">
        <v>81</v>
      </c>
    </row>
    <row r="12" spans="1:15" x14ac:dyDescent="0.25">
      <c r="A12" s="63" t="s">
        <v>5</v>
      </c>
      <c r="B12" s="30" t="s">
        <v>153</v>
      </c>
      <c r="C12" s="33" t="s">
        <v>154</v>
      </c>
      <c r="D12" s="43">
        <v>5</v>
      </c>
      <c r="E12" s="33"/>
      <c r="F12" s="43">
        <v>103</v>
      </c>
      <c r="G12" s="43">
        <v>103</v>
      </c>
      <c r="H12" s="43">
        <v>103</v>
      </c>
      <c r="I12" s="43">
        <v>103</v>
      </c>
      <c r="J12" s="43">
        <v>103</v>
      </c>
      <c r="K12" s="43">
        <v>103</v>
      </c>
      <c r="L12" s="43">
        <v>103</v>
      </c>
      <c r="M12" s="43">
        <v>103</v>
      </c>
      <c r="N12" s="43">
        <v>103</v>
      </c>
      <c r="O12" s="43">
        <v>103</v>
      </c>
    </row>
    <row r="13" spans="1:15" ht="30" x14ac:dyDescent="0.25">
      <c r="A13" s="63" t="s">
        <v>5</v>
      </c>
      <c r="B13" s="30" t="s">
        <v>155</v>
      </c>
      <c r="C13" s="33" t="s">
        <v>156</v>
      </c>
      <c r="D13" s="43">
        <v>3</v>
      </c>
      <c r="E13" s="33"/>
      <c r="F13" s="43">
        <v>94</v>
      </c>
      <c r="G13" s="43">
        <v>94</v>
      </c>
      <c r="H13" s="43">
        <v>94</v>
      </c>
      <c r="I13" s="43">
        <v>94</v>
      </c>
      <c r="J13" s="43">
        <v>94</v>
      </c>
      <c r="K13" s="43">
        <v>94</v>
      </c>
      <c r="L13" s="43">
        <v>94</v>
      </c>
      <c r="M13" s="43">
        <v>94</v>
      </c>
      <c r="N13" s="43">
        <v>94</v>
      </c>
      <c r="O13" s="43">
        <v>94</v>
      </c>
    </row>
    <row r="14" spans="1:15" x14ac:dyDescent="0.25">
      <c r="A14" s="63" t="s">
        <v>5</v>
      </c>
      <c r="B14" s="30" t="s">
        <v>157</v>
      </c>
      <c r="C14" s="33" t="s">
        <v>158</v>
      </c>
      <c r="D14" s="43">
        <v>4</v>
      </c>
      <c r="E14" s="33"/>
      <c r="F14" s="43">
        <v>81</v>
      </c>
      <c r="G14" s="43">
        <v>202</v>
      </c>
      <c r="H14" s="43">
        <v>202</v>
      </c>
      <c r="I14" s="43">
        <v>202</v>
      </c>
      <c r="J14" s="43">
        <v>202</v>
      </c>
      <c r="K14" s="43">
        <v>202</v>
      </c>
      <c r="L14" s="43">
        <v>202</v>
      </c>
      <c r="M14" s="43">
        <v>202</v>
      </c>
      <c r="N14" s="43">
        <v>202</v>
      </c>
      <c r="O14" s="43">
        <v>202</v>
      </c>
    </row>
    <row r="15" spans="1:15" ht="45" x14ac:dyDescent="0.25">
      <c r="A15" s="63" t="s">
        <v>3</v>
      </c>
      <c r="B15" s="30" t="s">
        <v>159</v>
      </c>
      <c r="C15" s="33" t="s">
        <v>160</v>
      </c>
      <c r="D15" s="43">
        <v>9</v>
      </c>
      <c r="E15" s="33"/>
      <c r="F15" s="43">
        <v>129</v>
      </c>
      <c r="G15" s="43">
        <v>129</v>
      </c>
      <c r="H15" s="43">
        <v>129</v>
      </c>
      <c r="I15" s="43">
        <v>129</v>
      </c>
      <c r="J15" s="43">
        <v>129</v>
      </c>
      <c r="K15" s="43">
        <v>129</v>
      </c>
      <c r="L15" s="43">
        <v>129</v>
      </c>
      <c r="M15" s="43">
        <v>129</v>
      </c>
      <c r="N15" s="43">
        <v>129</v>
      </c>
      <c r="O15" s="43">
        <v>129</v>
      </c>
    </row>
    <row r="16" spans="1:15" x14ac:dyDescent="0.25">
      <c r="A16" s="63" t="s">
        <v>8</v>
      </c>
      <c r="B16" s="30" t="s">
        <v>129</v>
      </c>
      <c r="C16" s="33" t="s">
        <v>161</v>
      </c>
      <c r="D16" s="43"/>
      <c r="E16" s="33"/>
      <c r="F16" s="43">
        <v>94</v>
      </c>
      <c r="G16" s="43">
        <v>94</v>
      </c>
      <c r="H16" s="43">
        <v>94</v>
      </c>
      <c r="I16" s="43">
        <v>94</v>
      </c>
      <c r="J16" s="43">
        <v>94</v>
      </c>
      <c r="K16" s="43">
        <v>94</v>
      </c>
      <c r="L16" s="43">
        <v>94</v>
      </c>
      <c r="M16" s="43">
        <v>94</v>
      </c>
      <c r="N16" s="43">
        <v>94</v>
      </c>
      <c r="O16" s="43">
        <v>94</v>
      </c>
    </row>
    <row r="17" spans="1:15" x14ac:dyDescent="0.25">
      <c r="A17" s="63" t="s">
        <v>9</v>
      </c>
      <c r="B17" s="30" t="s">
        <v>162</v>
      </c>
      <c r="C17" s="33" t="s">
        <v>163</v>
      </c>
      <c r="D17" s="43"/>
      <c r="E17" s="33"/>
      <c r="F17" s="43">
        <v>121</v>
      </c>
      <c r="G17" s="43">
        <v>121</v>
      </c>
      <c r="H17" s="43">
        <v>121</v>
      </c>
      <c r="I17" s="43">
        <v>121</v>
      </c>
      <c r="J17" s="43">
        <v>121</v>
      </c>
      <c r="K17" s="43">
        <v>121</v>
      </c>
      <c r="L17" s="43">
        <v>121</v>
      </c>
      <c r="M17" s="43">
        <v>121</v>
      </c>
      <c r="N17" s="43">
        <v>121</v>
      </c>
      <c r="O17" s="43">
        <v>121</v>
      </c>
    </row>
    <row r="18" spans="1:15" x14ac:dyDescent="0.25">
      <c r="A18" s="63" t="s">
        <v>3</v>
      </c>
      <c r="B18" s="30" t="s">
        <v>164</v>
      </c>
      <c r="C18" s="33"/>
      <c r="D18" s="43">
        <v>8</v>
      </c>
      <c r="E18" s="33"/>
      <c r="F18" s="43">
        <v>75</v>
      </c>
      <c r="G18" s="43">
        <v>75</v>
      </c>
      <c r="H18" s="43">
        <v>75</v>
      </c>
      <c r="I18" s="43">
        <v>75</v>
      </c>
      <c r="J18" s="43">
        <v>75</v>
      </c>
      <c r="K18" s="43">
        <v>75</v>
      </c>
      <c r="L18" s="43">
        <v>75</v>
      </c>
      <c r="M18" s="43">
        <v>75</v>
      </c>
      <c r="N18" s="43">
        <v>75</v>
      </c>
      <c r="O18" s="43">
        <v>75</v>
      </c>
    </row>
    <row r="19" spans="1:15" x14ac:dyDescent="0.25">
      <c r="A19" s="63" t="s">
        <v>88</v>
      </c>
      <c r="B19" s="30" t="s">
        <v>165</v>
      </c>
      <c r="C19" s="33"/>
      <c r="D19" s="43">
        <v>11</v>
      </c>
      <c r="E19" s="33"/>
      <c r="F19" s="43">
        <v>121</v>
      </c>
      <c r="G19" s="43">
        <v>121</v>
      </c>
      <c r="H19" s="43"/>
      <c r="I19" s="43"/>
      <c r="J19" s="43"/>
      <c r="K19" s="43"/>
      <c r="L19" s="43"/>
      <c r="M19" s="43"/>
      <c r="N19" s="43"/>
      <c r="O19" s="43"/>
    </row>
    <row r="20" spans="1:15" x14ac:dyDescent="0.25">
      <c r="A20" s="63" t="s">
        <v>88</v>
      </c>
      <c r="B20" s="30" t="s">
        <v>166</v>
      </c>
      <c r="C20" s="33"/>
      <c r="D20" s="43">
        <v>12</v>
      </c>
      <c r="E20" s="33"/>
      <c r="F20" s="43">
        <v>75</v>
      </c>
      <c r="G20" s="43">
        <v>75</v>
      </c>
      <c r="H20" s="43"/>
      <c r="I20" s="43"/>
      <c r="J20" s="43"/>
      <c r="K20" s="43"/>
      <c r="L20" s="43"/>
      <c r="M20" s="43"/>
      <c r="N20" s="43"/>
      <c r="O20" s="43"/>
    </row>
    <row r="21" spans="1:15" x14ac:dyDescent="0.25">
      <c r="A21" s="44"/>
      <c r="B21" s="30"/>
      <c r="C21" s="33"/>
      <c r="D21" s="43"/>
      <c r="E21" s="33"/>
      <c r="F21" s="43"/>
      <c r="G21" s="43"/>
      <c r="H21" s="43"/>
      <c r="I21" s="43"/>
      <c r="J21" s="43"/>
      <c r="K21" s="43"/>
      <c r="L21" s="43"/>
      <c r="M21" s="43"/>
      <c r="N21" s="43"/>
      <c r="O21" s="43"/>
    </row>
    <row r="22" spans="1:15" x14ac:dyDescent="0.25">
      <c r="A22" s="45" t="s">
        <v>32</v>
      </c>
      <c r="B22" s="30"/>
      <c r="C22" s="33"/>
      <c r="D22" s="43"/>
      <c r="E22" s="33"/>
      <c r="F22" s="46">
        <v>1419</v>
      </c>
      <c r="G22" s="46">
        <v>1708</v>
      </c>
      <c r="H22" s="46">
        <v>1487</v>
      </c>
      <c r="I22" s="46">
        <v>1487</v>
      </c>
      <c r="J22" s="46">
        <v>1487</v>
      </c>
      <c r="K22" s="46">
        <v>1487</v>
      </c>
      <c r="L22" s="46">
        <v>1487</v>
      </c>
      <c r="M22" s="46">
        <v>1487</v>
      </c>
      <c r="N22" s="46">
        <v>1487</v>
      </c>
      <c r="O22" s="46">
        <v>1487</v>
      </c>
    </row>
    <row r="23" spans="1:15" x14ac:dyDescent="0.25">
      <c r="A23" s="44"/>
      <c r="B23" s="30"/>
      <c r="C23" s="33"/>
      <c r="D23" s="4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</row>
    <row r="24" spans="1:15" x14ac:dyDescent="0.25">
      <c r="A24" s="44"/>
      <c r="B24" s="30"/>
      <c r="C24" s="33"/>
      <c r="D24" s="4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  <row r="25" spans="1:15" x14ac:dyDescent="0.25">
      <c r="A25" s="44"/>
      <c r="B25" s="30"/>
      <c r="C25" s="33"/>
      <c r="D25" s="4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pans="1:15" x14ac:dyDescent="0.25">
      <c r="A26" s="44"/>
      <c r="B26" s="30"/>
      <c r="C26" s="33"/>
      <c r="D26" s="4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</row>
    <row r="27" spans="1:15" x14ac:dyDescent="0.25">
      <c r="A27" s="44"/>
      <c r="B27" s="30"/>
      <c r="C27" s="33"/>
      <c r="D27" s="4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</row>
    <row r="28" spans="1:15" x14ac:dyDescent="0.25">
      <c r="A28" s="44"/>
      <c r="B28" s="30"/>
      <c r="C28" s="33"/>
      <c r="D28" s="4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</row>
    <row r="29" spans="1:15" x14ac:dyDescent="0.25">
      <c r="A29" s="44"/>
      <c r="B29" s="30"/>
      <c r="C29" s="33"/>
      <c r="D29" s="4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0" spans="1:15" x14ac:dyDescent="0.25">
      <c r="A30" s="44"/>
      <c r="B30" s="30"/>
      <c r="C30" s="33"/>
      <c r="D30" s="4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</row>
    <row r="31" spans="1:15" x14ac:dyDescent="0.25">
      <c r="A31" s="44"/>
      <c r="B31" s="30"/>
      <c r="C31" s="33"/>
      <c r="D31" s="4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</row>
    <row r="32" spans="1:15" x14ac:dyDescent="0.25">
      <c r="A32" s="44"/>
      <c r="B32" s="30"/>
      <c r="C32" s="33"/>
      <c r="D32" s="4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spans="1:15" x14ac:dyDescent="0.25">
      <c r="A33" s="44"/>
      <c r="B33" s="30"/>
      <c r="C33" s="33"/>
      <c r="D33" s="4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1:15" x14ac:dyDescent="0.25">
      <c r="A34" s="44"/>
      <c r="B34" s="30"/>
      <c r="C34" s="33"/>
      <c r="D34" s="4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1:15" x14ac:dyDescent="0.25">
      <c r="A35" s="44"/>
      <c r="B35" s="30"/>
      <c r="C35" s="33"/>
      <c r="D35" s="4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1:15" x14ac:dyDescent="0.25">
      <c r="A36" s="44"/>
      <c r="B36" s="30"/>
      <c r="C36" s="33"/>
      <c r="D36" s="4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pans="1:15" x14ac:dyDescent="0.25">
      <c r="A37" s="44"/>
      <c r="B37" s="30"/>
      <c r="C37" s="33"/>
      <c r="D37" s="4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1:15" x14ac:dyDescent="0.25">
      <c r="A38" s="44"/>
      <c r="B38" s="30"/>
      <c r="C38" s="33"/>
      <c r="D38" s="4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1:15" x14ac:dyDescent="0.25">
      <c r="A39" s="44"/>
      <c r="B39" s="30"/>
      <c r="C39" s="33"/>
      <c r="D39" s="4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1:15" x14ac:dyDescent="0.25">
      <c r="A40" s="44"/>
      <c r="B40" s="30"/>
      <c r="C40" s="33"/>
      <c r="D40" s="4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1:15" x14ac:dyDescent="0.25">
      <c r="A41" s="44"/>
      <c r="B41" s="30"/>
      <c r="C41" s="33"/>
      <c r="D41" s="4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</row>
    <row r="42" spans="1:15" x14ac:dyDescent="0.25">
      <c r="A42" s="44"/>
      <c r="B42" s="30"/>
      <c r="C42" s="33"/>
      <c r="D42" s="4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</row>
    <row r="43" spans="1:15" x14ac:dyDescent="0.25">
      <c r="A43" s="44"/>
      <c r="B43" s="30"/>
      <c r="C43" s="33"/>
      <c r="D43" s="4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</row>
    <row r="44" spans="1:15" x14ac:dyDescent="0.25">
      <c r="A44" s="44"/>
      <c r="B44" s="30"/>
      <c r="C44" s="33"/>
      <c r="D44" s="4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5" x14ac:dyDescent="0.25">
      <c r="A45" s="44"/>
      <c r="B45" s="30"/>
      <c r="C45" s="33"/>
      <c r="D45" s="4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</row>
    <row r="46" spans="1:15" x14ac:dyDescent="0.25">
      <c r="A46" s="44"/>
      <c r="B46" s="30"/>
      <c r="C46" s="33"/>
      <c r="D46" s="4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</row>
    <row r="47" spans="1:15" x14ac:dyDescent="0.25">
      <c r="A47" s="44"/>
      <c r="B47" s="30"/>
      <c r="C47" s="33"/>
      <c r="D47" s="4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</row>
    <row r="48" spans="1:15" x14ac:dyDescent="0.25">
      <c r="A48" s="44"/>
      <c r="B48" s="30"/>
      <c r="C48" s="33"/>
      <c r="D48" s="4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</row>
    <row r="49" spans="1:15" x14ac:dyDescent="0.25">
      <c r="A49" s="44"/>
      <c r="B49" s="30"/>
      <c r="C49" s="33"/>
      <c r="D49" s="4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</row>
    <row r="50" spans="1:15" x14ac:dyDescent="0.25">
      <c r="A50" s="44"/>
      <c r="B50" s="30"/>
      <c r="C50" s="33"/>
      <c r="D50" s="4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</row>
    <row r="51" spans="1:15" x14ac:dyDescent="0.25">
      <c r="A51" s="44"/>
      <c r="B51" s="30"/>
      <c r="C51" s="33"/>
      <c r="D51" s="4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</row>
    <row r="52" spans="1:15" x14ac:dyDescent="0.25">
      <c r="A52" s="47"/>
      <c r="B52" s="48"/>
      <c r="C52" s="61"/>
      <c r="D52" s="61"/>
      <c r="E52" s="61"/>
      <c r="F52" s="61"/>
      <c r="G52" s="49"/>
      <c r="H52" s="49"/>
      <c r="I52" s="49"/>
      <c r="J52" s="49"/>
      <c r="K52" s="49"/>
      <c r="L52" s="49"/>
      <c r="M52" s="49"/>
      <c r="N52" s="49"/>
      <c r="O52" s="49"/>
    </row>
    <row r="53" spans="1:15" x14ac:dyDescent="0.25">
      <c r="A53" s="47"/>
      <c r="B53" s="48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</row>
    <row r="54" spans="1:15" x14ac:dyDescent="0.25">
      <c r="A54" s="47"/>
      <c r="B54" s="48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</row>
    <row r="55" spans="1:15" x14ac:dyDescent="0.25">
      <c r="A55" s="47"/>
      <c r="B55" s="48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</row>
    <row r="56" spans="1:15" x14ac:dyDescent="0.25">
      <c r="A56" s="47"/>
      <c r="B56" s="48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</row>
    <row r="57" spans="1:15" x14ac:dyDescent="0.25">
      <c r="A57" s="50"/>
      <c r="B57" s="51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</row>
    <row r="58" spans="1:15" x14ac:dyDescent="0.25">
      <c r="A58" s="50"/>
      <c r="B58" s="51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</row>
    <row r="59" spans="1:15" x14ac:dyDescent="0.25">
      <c r="A59" s="50"/>
      <c r="B59" s="51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</row>
    <row r="60" spans="1:15" x14ac:dyDescent="0.25">
      <c r="A60" s="50"/>
      <c r="B60" s="51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</row>
    <row r="61" spans="1:15" x14ac:dyDescent="0.25">
      <c r="A61" s="50"/>
      <c r="B61" s="50"/>
      <c r="C61" s="53"/>
      <c r="D61" s="53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26916A6CEB52409F11E7FA24022EF8" ma:contentTypeVersion="5" ma:contentTypeDescription="Create a new document." ma:contentTypeScope="" ma:versionID="ba091efa2493f6dfdd7d2e6ea5cc13c9">
  <xsd:schema xmlns:xsd="http://www.w3.org/2001/XMLSchema" xmlns:xs="http://www.w3.org/2001/XMLSchema" xmlns:p="http://schemas.microsoft.com/office/2006/metadata/properties" xmlns:ns2="76a4eae9-f630-497e-988d-3ec914de2a6a" xmlns:ns3="01e9b872-8522-43dd-9819-17b75bc012fb" targetNamespace="http://schemas.microsoft.com/office/2006/metadata/properties" ma:root="true" ma:fieldsID="b1412ef43e0b8d6ac0cb727ef3de3ccf" ns2:_="" ns3:_="">
    <xsd:import namespace="76a4eae9-f630-497e-988d-3ec914de2a6a"/>
    <xsd:import namespace="01e9b872-8522-43dd-9819-17b75bc012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a4eae9-f630-497e-988d-3ec914de2a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e9b872-8522-43dd-9819-17b75bc012f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B5B69C-721F-4E04-BE8B-C078D37F02DB}"/>
</file>

<file path=customXml/itemProps2.xml><?xml version="1.0" encoding="utf-8"?>
<ds:datastoreItem xmlns:ds="http://schemas.openxmlformats.org/officeDocument/2006/customXml" ds:itemID="{153488BF-7177-4BCC-8465-191C2183D5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 of AMPs</vt:lpstr>
      <vt:lpstr>Capex opex summary</vt:lpstr>
      <vt:lpstr>Staff requests</vt:lpstr>
      <vt:lpstr>'Summary of AMPs'!Print_Area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Diaz</dc:creator>
  <cp:lastModifiedBy>Alison Diaz</cp:lastModifiedBy>
  <cp:lastPrinted>2023-10-06T01:41:08Z</cp:lastPrinted>
  <dcterms:created xsi:type="dcterms:W3CDTF">2023-10-06T01:25:21Z</dcterms:created>
  <dcterms:modified xsi:type="dcterms:W3CDTF">2023-10-13T08:21:01Z</dcterms:modified>
</cp:coreProperties>
</file>